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950" windowWidth="14055" windowHeight="832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<sst xmlns="http://schemas.openxmlformats.org/spreadsheetml/2006/main" count="61" uniqueCount="47">
  <si>
    <t>Údaje  ( tis. Kč )</t>
  </si>
  <si>
    <t>Pol.</t>
  </si>
  <si>
    <t>RO2004</t>
  </si>
  <si>
    <t>Skut.do11/04</t>
  </si>
  <si>
    <t>Koef.</t>
  </si>
  <si>
    <t>DAŇOVÉ PŘÍJMY</t>
  </si>
  <si>
    <t>xxxx</t>
  </si>
  <si>
    <t xml:space="preserve">  - daň z příjmu FO ze závislé čin.   ****)</t>
  </si>
  <si>
    <t xml:space="preserve">  - daň z příjmu FO ze sam. výděl. čin.</t>
  </si>
  <si>
    <t xml:space="preserve">  - daň z příjmu z kap.výn.</t>
  </si>
  <si>
    <t xml:space="preserve">  - daň z příjmu právn. osob</t>
  </si>
  <si>
    <t xml:space="preserve">  - daň z přidané hodnoty</t>
  </si>
  <si>
    <t xml:space="preserve">  - správní  a soudní poplatky</t>
  </si>
  <si>
    <t xml:space="preserve">  - daně z majetku</t>
  </si>
  <si>
    <t xml:space="preserve">  - ostatní</t>
  </si>
  <si>
    <t>NEDAŇOVÉ PŘÍJMY</t>
  </si>
  <si>
    <t xml:space="preserve">  - příjmy z pronájmu majetku</t>
  </si>
  <si>
    <t>KAPITÁLOVÉ PŘÍJMY</t>
  </si>
  <si>
    <t xml:space="preserve">  - příjmy z prodeje invest. majetku</t>
  </si>
  <si>
    <t>VLASTNÍ PŘÍJMY</t>
  </si>
  <si>
    <t>PŘIJATÉ DOTACE *)</t>
  </si>
  <si>
    <t xml:space="preserve">     - v rámci souhrn. dotač. vztahu</t>
  </si>
  <si>
    <t>PŘÍJMY CELKEM *)</t>
  </si>
  <si>
    <t>BĚŽNÉ VÝDAJE *)</t>
  </si>
  <si>
    <t xml:space="preserve">  - platy vč. pojistného, OOV</t>
  </si>
  <si>
    <t xml:space="preserve">  - úroky</t>
  </si>
  <si>
    <t xml:space="preserve">  - opravy a udržování</t>
  </si>
  <si>
    <t xml:space="preserve">  - poskyt. NIV přísp., dotace, transf. *)</t>
  </si>
  <si>
    <t xml:space="preserve">  - ostatní běžné výdaje</t>
  </si>
  <si>
    <t>KAPITÁLOVÉ VÝDAJE</t>
  </si>
  <si>
    <t xml:space="preserve">  - investiční výdaje</t>
  </si>
  <si>
    <t xml:space="preserve">  - poskyt. INV příspěvky, dotace, transf.</t>
  </si>
  <si>
    <t xml:space="preserve">  - ostatní kapitálové výdaje</t>
  </si>
  <si>
    <t>VÝDAJE CELKEM *)</t>
  </si>
  <si>
    <t>SALDO PŘÍJMŮ A VÝDAJŮ *)</t>
  </si>
  <si>
    <t>FINANCOVÁNÍ</t>
  </si>
  <si>
    <t xml:space="preserve">  - přijaté úvěry a půjčky celkem   (+)</t>
  </si>
  <si>
    <t xml:space="preserve">  - splátky jistiny                            (-)</t>
  </si>
  <si>
    <t xml:space="preserve">  - operace řízení likvidity             (+/-)  </t>
  </si>
  <si>
    <t xml:space="preserve">  - změna stavu na bank.účtech  (+/-) ***)</t>
  </si>
  <si>
    <t>Aktuální zůstatek běžných účtů</t>
  </si>
  <si>
    <t>Další možné zdroje rozpoč. hospodaření</t>
  </si>
  <si>
    <t>****) sdílené daně celkem s výjimkou daně z příjmu  práv.osob uvedené na ř. 4</t>
  </si>
  <si>
    <t xml:space="preserve">  -neinv.přij.dot.ze SR</t>
  </si>
  <si>
    <t>Střednědobý rozpočtový výhled 2017-2021 Obec Kladníky IČO 00636291</t>
  </si>
  <si>
    <t xml:space="preserve">  - daň z hazardních her</t>
  </si>
  <si>
    <t xml:space="preserve">  - příjmy z poskytování služeb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</si>
</sst>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#.##0.00,&quot;Kč&quot;"/>
    <numFmt numFmtId="173" formatCode="#,##0_);\(#,##0\)"/>
    <numFmt numFmtId="174" formatCode=";;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2"/>
    </font>
    <font>
      <b/>
      <sz val="16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56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left"/>
      <protection/>
    </xf>
    <xf numFmtId="173" fontId="5" fillId="0" borderId="0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 applyProtection="1">
      <alignment horizontal="center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173" fontId="8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/>
      <protection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34" borderId="0" xfId="0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left"/>
    </xf>
    <xf numFmtId="0" fontId="10" fillId="33" borderId="0" xfId="0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0" xfId="0" applyFont="1" applyBorder="1" applyAlignment="1">
      <alignment/>
    </xf>
    <xf numFmtId="0" fontId="11" fillId="33" borderId="11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Continuous" vertical="center"/>
      <protection/>
    </xf>
    <xf numFmtId="0" fontId="11" fillId="33" borderId="12" xfId="0" applyFont="1" applyFill="1" applyBorder="1" applyAlignment="1" applyProtection="1">
      <alignment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/>
    </xf>
    <xf numFmtId="0" fontId="10" fillId="0" borderId="13" xfId="0" applyFont="1" applyBorder="1" applyAlignment="1" applyProtection="1">
      <alignment horizontal="right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10" fillId="0" borderId="13" xfId="0" applyFont="1" applyBorder="1" applyAlignment="1">
      <alignment/>
    </xf>
    <xf numFmtId="0" fontId="11" fillId="33" borderId="13" xfId="0" applyFont="1" applyFill="1" applyBorder="1" applyAlignment="1" applyProtection="1">
      <alignment/>
      <protection/>
    </xf>
    <xf numFmtId="0" fontId="14" fillId="0" borderId="13" xfId="0" applyFont="1" applyBorder="1" applyAlignment="1" applyProtection="1">
      <alignment horizontal="right"/>
      <protection/>
    </xf>
    <xf numFmtId="0" fontId="14" fillId="0" borderId="13" xfId="0" applyFont="1" applyBorder="1" applyAlignment="1" applyProtection="1">
      <alignment/>
      <protection/>
    </xf>
    <xf numFmtId="173" fontId="15" fillId="0" borderId="13" xfId="0" applyNumberFormat="1" applyFont="1" applyFill="1" applyBorder="1" applyAlignment="1" applyProtection="1">
      <alignment vertical="center"/>
      <protection locked="0"/>
    </xf>
    <xf numFmtId="0" fontId="14" fillId="0" borderId="13" xfId="0" applyFont="1" applyBorder="1" applyAlignment="1">
      <alignment/>
    </xf>
    <xf numFmtId="0" fontId="14" fillId="33" borderId="13" xfId="0" applyFont="1" applyFill="1" applyBorder="1" applyAlignment="1" applyProtection="1">
      <alignment vertical="center"/>
      <protection/>
    </xf>
    <xf numFmtId="2" fontId="14" fillId="33" borderId="13" xfId="0" applyNumberFormat="1" applyFont="1" applyFill="1" applyBorder="1" applyAlignment="1" applyProtection="1">
      <alignment horizontal="center" vertical="center"/>
      <protection/>
    </xf>
    <xf numFmtId="173" fontId="14" fillId="33" borderId="13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1" fillId="0" borderId="13" xfId="0" applyFont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/>
      <protection/>
    </xf>
    <xf numFmtId="173" fontId="16" fillId="0" borderId="13" xfId="0" applyNumberFormat="1" applyFont="1" applyFill="1" applyBorder="1" applyAlignment="1" applyProtection="1">
      <alignment vertical="center"/>
      <protection locked="0"/>
    </xf>
    <xf numFmtId="0" fontId="17" fillId="0" borderId="13" xfId="0" applyFont="1" applyBorder="1" applyAlignment="1">
      <alignment/>
    </xf>
    <xf numFmtId="0" fontId="11" fillId="33" borderId="13" xfId="0" applyFont="1" applyFill="1" applyBorder="1" applyAlignment="1" applyProtection="1">
      <alignment vertical="center"/>
      <protection/>
    </xf>
    <xf numFmtId="2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right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1" fontId="16" fillId="0" borderId="13" xfId="0" applyNumberFormat="1" applyFont="1" applyBorder="1" applyAlignment="1">
      <alignment/>
    </xf>
    <xf numFmtId="173" fontId="18" fillId="0" borderId="13" xfId="0" applyNumberFormat="1" applyFont="1" applyFill="1" applyBorder="1" applyAlignment="1" applyProtection="1">
      <alignment vertical="center"/>
      <protection/>
    </xf>
    <xf numFmtId="0" fontId="14" fillId="0" borderId="13" xfId="0" applyFont="1" applyBorder="1" applyAlignment="1" applyProtection="1" quotePrefix="1">
      <alignment horizontal="left"/>
      <protection/>
    </xf>
    <xf numFmtId="2" fontId="14" fillId="0" borderId="13" xfId="0" applyNumberFormat="1" applyFont="1" applyFill="1" applyBorder="1" applyAlignment="1" applyProtection="1">
      <alignment horizontal="center" vertical="center"/>
      <protection/>
    </xf>
    <xf numFmtId="173" fontId="14" fillId="0" borderId="13" xfId="0" applyNumberFormat="1" applyFont="1" applyFill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/>
      <protection/>
    </xf>
    <xf numFmtId="173" fontId="12" fillId="0" borderId="13" xfId="0" applyNumberFormat="1" applyFont="1" applyFill="1" applyBorder="1" applyAlignment="1" applyProtection="1">
      <alignment vertical="center"/>
      <protection locked="0"/>
    </xf>
    <xf numFmtId="0" fontId="10" fillId="33" borderId="13" xfId="0" applyFont="1" applyFill="1" applyBorder="1" applyAlignment="1" applyProtection="1">
      <alignment vertical="center"/>
      <protection/>
    </xf>
    <xf numFmtId="2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right" vertical="center"/>
      <protection/>
    </xf>
    <xf numFmtId="173" fontId="10" fillId="0" borderId="13" xfId="0" applyNumberFormat="1" applyFont="1" applyFill="1" applyBorder="1" applyAlignment="1" applyProtection="1">
      <alignment vertical="center"/>
      <protection/>
    </xf>
    <xf numFmtId="0" fontId="11" fillId="0" borderId="13" xfId="0" applyFont="1" applyBorder="1" applyAlignment="1" applyProtection="1" quotePrefix="1">
      <alignment horizontal="left"/>
      <protection/>
    </xf>
    <xf numFmtId="173" fontId="11" fillId="0" borderId="13" xfId="0" applyNumberFormat="1" applyFont="1" applyFill="1" applyBorder="1" applyAlignment="1" applyProtection="1">
      <alignment vertical="center"/>
      <protection/>
    </xf>
    <xf numFmtId="2" fontId="11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 quotePrefix="1">
      <alignment horizontal="left"/>
      <protection/>
    </xf>
    <xf numFmtId="2" fontId="10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0p083103sa003\CSDOK\T602SOUB\Havelkov&#225;%20J\excel\Jana\komun&#225;ln&#237;%20sf&#233;ra\FASCO2001(V1-5)%20XXXXXX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2.57421875" style="11" customWidth="1"/>
    <col min="2" max="2" width="30.57421875" style="5" customWidth="1"/>
    <col min="3" max="3" width="0" style="0" hidden="1" customWidth="1"/>
    <col min="4" max="4" width="6.57421875" style="5" customWidth="1"/>
    <col min="5" max="5" width="12.28125" style="5" hidden="1" customWidth="1"/>
    <col min="6" max="6" width="11.7109375" style="5" hidden="1" customWidth="1"/>
    <col min="7" max="7" width="3.00390625" style="5" hidden="1" customWidth="1"/>
    <col min="8" max="8" width="6.421875" style="6" hidden="1" customWidth="1"/>
    <col min="9" max="9" width="8.57421875" style="0" customWidth="1"/>
    <col min="10" max="10" width="9.57421875" style="0" customWidth="1"/>
    <col min="11" max="11" width="9.421875" style="0" customWidth="1"/>
    <col min="12" max="12" width="9.00390625" style="0" customWidth="1"/>
    <col min="13" max="13" width="9.57421875" style="0" customWidth="1"/>
    <col min="14" max="31" width="13.7109375" style="0" customWidth="1"/>
  </cols>
  <sheetData>
    <row r="1" spans="1:14" ht="15.75">
      <c r="A1" s="27"/>
      <c r="B1" s="28" t="s">
        <v>44</v>
      </c>
      <c r="C1" s="28"/>
      <c r="D1" s="28"/>
      <c r="E1" s="28"/>
      <c r="F1" s="28"/>
      <c r="G1" s="28"/>
      <c r="H1" s="29"/>
      <c r="I1" s="28"/>
      <c r="J1" s="30"/>
      <c r="K1" s="30"/>
      <c r="L1" s="30"/>
      <c r="M1" s="30"/>
      <c r="N1" s="30"/>
    </row>
    <row r="2" spans="1:14" ht="15" hidden="1">
      <c r="A2" s="31"/>
      <c r="B2" s="30"/>
      <c r="C2" s="30"/>
      <c r="D2" s="30"/>
      <c r="E2" s="30"/>
      <c r="F2" s="30"/>
      <c r="G2" s="30"/>
      <c r="H2" s="32"/>
      <c r="I2" s="30"/>
      <c r="J2" s="30"/>
      <c r="K2" s="30"/>
      <c r="L2" s="30"/>
      <c r="M2" s="30"/>
      <c r="N2" s="30"/>
    </row>
    <row r="3" spans="1:14" s="26" customFormat="1" ht="20.25" customHeight="1" hidden="1">
      <c r="A3" s="33"/>
      <c r="B3" s="33"/>
      <c r="C3" s="34"/>
      <c r="D3" s="35"/>
      <c r="E3" s="36"/>
      <c r="F3" s="36"/>
      <c r="G3" s="37"/>
      <c r="H3" s="37"/>
      <c r="I3" s="36"/>
      <c r="J3" s="35"/>
      <c r="K3" s="35"/>
      <c r="L3" s="35"/>
      <c r="M3" s="35"/>
      <c r="N3" s="35"/>
    </row>
    <row r="4" spans="1:14" ht="15" hidden="1">
      <c r="A4" s="38"/>
      <c r="B4" s="39"/>
      <c r="C4" s="40"/>
      <c r="D4" s="30"/>
      <c r="E4" s="41"/>
      <c r="F4" s="41"/>
      <c r="G4" s="41"/>
      <c r="H4" s="42"/>
      <c r="I4" s="41"/>
      <c r="J4" s="43"/>
      <c r="K4" s="43"/>
      <c r="L4" s="43"/>
      <c r="M4" s="43"/>
      <c r="N4" s="30"/>
    </row>
    <row r="5" spans="1:14" ht="15.75" hidden="1">
      <c r="A5" s="38"/>
      <c r="B5" s="39"/>
      <c r="C5" s="44"/>
      <c r="D5" s="30"/>
      <c r="E5" s="45"/>
      <c r="F5" s="45"/>
      <c r="G5" s="46"/>
      <c r="H5" s="47"/>
      <c r="I5" s="47"/>
      <c r="J5" s="47"/>
      <c r="K5" s="47"/>
      <c r="L5" s="47"/>
      <c r="M5" s="47"/>
      <c r="N5" s="48"/>
    </row>
    <row r="6" spans="1:14" ht="15.75">
      <c r="A6" s="49"/>
      <c r="B6" s="50" t="s">
        <v>0</v>
      </c>
      <c r="C6" s="51" t="e">
        <f>IF('[1]Tab1'!$H$4="","",'[1]Tab1'!$H$4-3)</f>
        <v>#REF!</v>
      </c>
      <c r="D6" s="52" t="s">
        <v>1</v>
      </c>
      <c r="E6" s="51" t="s">
        <v>2</v>
      </c>
      <c r="F6" s="51" t="s">
        <v>3</v>
      </c>
      <c r="G6" s="53"/>
      <c r="H6" s="51" t="s">
        <v>4</v>
      </c>
      <c r="I6" s="51">
        <v>2017</v>
      </c>
      <c r="J6" s="51">
        <v>2018</v>
      </c>
      <c r="K6" s="51">
        <v>2019</v>
      </c>
      <c r="L6" s="51">
        <v>2020</v>
      </c>
      <c r="M6" s="51">
        <v>2021</v>
      </c>
      <c r="N6" s="30"/>
    </row>
    <row r="7" spans="1:14" s="9" customFormat="1" ht="15">
      <c r="A7" s="54">
        <v>1</v>
      </c>
      <c r="B7" s="55" t="s">
        <v>5</v>
      </c>
      <c r="C7" s="56"/>
      <c r="D7" s="57"/>
      <c r="E7" s="56">
        <f>SUM(E8:E16)</f>
        <v>4458</v>
      </c>
      <c r="F7" s="56">
        <f>SUM(F8:F16)</f>
        <v>3887</v>
      </c>
      <c r="G7" s="58"/>
      <c r="H7" s="59" t="s">
        <v>6</v>
      </c>
      <c r="I7" s="60">
        <f>SUM(I8:I16)</f>
        <v>1512</v>
      </c>
      <c r="J7" s="60">
        <f>SUM(J8:J16)</f>
        <v>1598</v>
      </c>
      <c r="K7" s="60">
        <v>1680</v>
      </c>
      <c r="L7" s="60">
        <f>SUM(L8:L16)</f>
        <v>1703.4</v>
      </c>
      <c r="M7" s="60">
        <f>SUM(M8:M16)</f>
        <v>1718.2</v>
      </c>
      <c r="N7" s="61"/>
    </row>
    <row r="8" spans="1:14" s="10" customFormat="1" ht="15.75">
      <c r="A8" s="62">
        <v>2</v>
      </c>
      <c r="B8" s="63" t="s">
        <v>7</v>
      </c>
      <c r="C8" s="64"/>
      <c r="D8" s="65">
        <v>1111</v>
      </c>
      <c r="E8" s="64">
        <v>770</v>
      </c>
      <c r="F8" s="64">
        <v>693</v>
      </c>
      <c r="G8" s="66"/>
      <c r="H8" s="67">
        <v>1.02</v>
      </c>
      <c r="I8" s="64">
        <v>250</v>
      </c>
      <c r="J8" s="64">
        <v>260</v>
      </c>
      <c r="K8" s="64">
        <v>270</v>
      </c>
      <c r="L8" s="64">
        <f>SUM(K8*H8)</f>
        <v>275.4</v>
      </c>
      <c r="M8" s="64">
        <v>280</v>
      </c>
      <c r="N8" s="30"/>
    </row>
    <row r="9" spans="1:14" s="10" customFormat="1" ht="15.75">
      <c r="A9" s="62">
        <v>3</v>
      </c>
      <c r="B9" s="63" t="s">
        <v>8</v>
      </c>
      <c r="C9" s="64"/>
      <c r="D9" s="65">
        <v>1112</v>
      </c>
      <c r="E9" s="64">
        <v>280</v>
      </c>
      <c r="F9" s="64">
        <v>225</v>
      </c>
      <c r="G9" s="66"/>
      <c r="H9" s="67">
        <v>1.1</v>
      </c>
      <c r="I9" s="64">
        <v>8</v>
      </c>
      <c r="J9" s="64">
        <v>10</v>
      </c>
      <c r="K9" s="64">
        <v>15</v>
      </c>
      <c r="L9" s="64">
        <v>15</v>
      </c>
      <c r="M9" s="64">
        <v>18</v>
      </c>
      <c r="N9" s="30"/>
    </row>
    <row r="10" spans="1:14" s="10" customFormat="1" ht="15.75">
      <c r="A10" s="62">
        <v>4</v>
      </c>
      <c r="B10" s="63" t="s">
        <v>9</v>
      </c>
      <c r="C10" s="64"/>
      <c r="D10" s="65">
        <v>1113</v>
      </c>
      <c r="E10" s="64">
        <v>57</v>
      </c>
      <c r="F10" s="64">
        <v>51</v>
      </c>
      <c r="G10" s="66"/>
      <c r="H10" s="67">
        <v>1.02</v>
      </c>
      <c r="I10" s="64">
        <v>35</v>
      </c>
      <c r="J10" s="64">
        <v>37</v>
      </c>
      <c r="K10" s="64">
        <v>37</v>
      </c>
      <c r="L10" s="64">
        <v>40</v>
      </c>
      <c r="M10" s="64">
        <v>40</v>
      </c>
      <c r="N10" s="30"/>
    </row>
    <row r="11" spans="1:14" s="10" customFormat="1" ht="15.75">
      <c r="A11" s="62">
        <v>5</v>
      </c>
      <c r="B11" s="63" t="s">
        <v>10</v>
      </c>
      <c r="C11" s="64"/>
      <c r="D11" s="65">
        <v>1121</v>
      </c>
      <c r="E11" s="64">
        <v>855</v>
      </c>
      <c r="F11" s="64">
        <v>717</v>
      </c>
      <c r="G11" s="66"/>
      <c r="H11" s="67">
        <v>1.02</v>
      </c>
      <c r="I11" s="64">
        <v>330</v>
      </c>
      <c r="J11" s="64">
        <v>350</v>
      </c>
      <c r="K11" s="64">
        <f>SUM(J11*H11)</f>
        <v>357</v>
      </c>
      <c r="L11" s="64">
        <v>360</v>
      </c>
      <c r="M11" s="64">
        <f>SUM(H11*L11)</f>
        <v>367.2</v>
      </c>
      <c r="N11" s="30"/>
    </row>
    <row r="12" spans="1:14" s="14" customFormat="1" ht="15.75">
      <c r="A12" s="68">
        <v>6</v>
      </c>
      <c r="B12" s="69" t="s">
        <v>45</v>
      </c>
      <c r="C12" s="69"/>
      <c r="D12" s="65">
        <v>1381</v>
      </c>
      <c r="E12" s="69">
        <v>511</v>
      </c>
      <c r="F12" s="69">
        <v>511</v>
      </c>
      <c r="G12" s="69"/>
      <c r="H12" s="70"/>
      <c r="I12" s="69">
        <v>8</v>
      </c>
      <c r="J12" s="69">
        <v>10</v>
      </c>
      <c r="K12" s="69">
        <v>10</v>
      </c>
      <c r="L12" s="69">
        <v>12</v>
      </c>
      <c r="M12" s="69">
        <v>12</v>
      </c>
      <c r="N12" s="30"/>
    </row>
    <row r="13" spans="1:14" s="5" customFormat="1" ht="15.75">
      <c r="A13" s="68">
        <v>7</v>
      </c>
      <c r="B13" s="69" t="s">
        <v>11</v>
      </c>
      <c r="C13" s="69"/>
      <c r="D13" s="65">
        <v>1211</v>
      </c>
      <c r="E13" s="69">
        <v>1310</v>
      </c>
      <c r="F13" s="69">
        <v>1163</v>
      </c>
      <c r="G13" s="69"/>
      <c r="H13" s="70">
        <v>1.02</v>
      </c>
      <c r="I13" s="71">
        <v>650</v>
      </c>
      <c r="J13" s="71">
        <v>670</v>
      </c>
      <c r="K13" s="71">
        <v>690</v>
      </c>
      <c r="L13" s="71">
        <v>700</v>
      </c>
      <c r="M13" s="71">
        <v>700</v>
      </c>
      <c r="N13" s="30"/>
    </row>
    <row r="14" spans="1:14" s="10" customFormat="1" ht="15.75">
      <c r="A14" s="62">
        <v>8</v>
      </c>
      <c r="B14" s="63" t="s">
        <v>12</v>
      </c>
      <c r="C14" s="64"/>
      <c r="D14" s="65">
        <v>1361</v>
      </c>
      <c r="E14" s="64">
        <v>15</v>
      </c>
      <c r="F14" s="64">
        <v>14</v>
      </c>
      <c r="G14" s="66"/>
      <c r="H14" s="67">
        <v>1</v>
      </c>
      <c r="I14" s="64">
        <v>1</v>
      </c>
      <c r="J14" s="64">
        <v>1</v>
      </c>
      <c r="K14" s="64">
        <f>SUM(J14*H14)</f>
        <v>1</v>
      </c>
      <c r="L14" s="64">
        <f>SUM(K14*H14)</f>
        <v>1</v>
      </c>
      <c r="M14" s="64">
        <f>SUM(L14*H14)</f>
        <v>1</v>
      </c>
      <c r="N14" s="30"/>
    </row>
    <row r="15" spans="1:14" s="10" customFormat="1" ht="15.75">
      <c r="A15" s="62">
        <v>9</v>
      </c>
      <c r="B15" s="63" t="s">
        <v>13</v>
      </c>
      <c r="C15" s="64"/>
      <c r="D15" s="65">
        <v>1511</v>
      </c>
      <c r="E15" s="64">
        <v>440</v>
      </c>
      <c r="F15" s="64">
        <v>323</v>
      </c>
      <c r="G15" s="66"/>
      <c r="H15" s="67">
        <v>1.02</v>
      </c>
      <c r="I15" s="64">
        <v>230</v>
      </c>
      <c r="J15" s="64">
        <v>260</v>
      </c>
      <c r="K15" s="64">
        <v>300</v>
      </c>
      <c r="L15" s="64">
        <v>300</v>
      </c>
      <c r="M15" s="64">
        <v>300</v>
      </c>
      <c r="N15" s="30"/>
    </row>
    <row r="16" spans="1:14" s="10" customFormat="1" ht="15">
      <c r="A16" s="62">
        <v>10</v>
      </c>
      <c r="B16" s="63" t="s">
        <v>14</v>
      </c>
      <c r="C16" s="72"/>
      <c r="D16" s="69"/>
      <c r="E16" s="72">
        <v>220</v>
      </c>
      <c r="F16" s="72">
        <v>190</v>
      </c>
      <c r="G16" s="66"/>
      <c r="H16" s="67"/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30"/>
    </row>
    <row r="17" spans="1:14" s="9" customFormat="1" ht="15">
      <c r="A17" s="54">
        <v>11</v>
      </c>
      <c r="B17" s="73" t="s">
        <v>15</v>
      </c>
      <c r="C17" s="56"/>
      <c r="D17" s="57"/>
      <c r="E17" s="56">
        <f>SUM(E18:E20)</f>
        <v>1015</v>
      </c>
      <c r="F17" s="56">
        <f>SUM(F18:F20)</f>
        <v>761</v>
      </c>
      <c r="G17" s="58"/>
      <c r="H17" s="74" t="s">
        <v>6</v>
      </c>
      <c r="I17" s="75">
        <v>250</v>
      </c>
      <c r="J17" s="75">
        <v>260</v>
      </c>
      <c r="K17" s="75">
        <v>275</v>
      </c>
      <c r="L17" s="75">
        <f>SUM(L18:L20)</f>
        <v>280</v>
      </c>
      <c r="M17" s="75">
        <f>SUM(M18:M20)</f>
        <v>310</v>
      </c>
      <c r="N17" s="61"/>
    </row>
    <row r="18" spans="1:14" s="10" customFormat="1" ht="15">
      <c r="A18" s="62">
        <v>12</v>
      </c>
      <c r="B18" s="63" t="s">
        <v>46</v>
      </c>
      <c r="C18" s="64"/>
      <c r="D18" s="69"/>
      <c r="E18" s="64">
        <v>590</v>
      </c>
      <c r="F18" s="64">
        <v>424</v>
      </c>
      <c r="G18" s="66"/>
      <c r="H18" s="67"/>
      <c r="I18" s="64">
        <v>30</v>
      </c>
      <c r="J18" s="64">
        <v>35</v>
      </c>
      <c r="K18" s="64">
        <v>35</v>
      </c>
      <c r="L18" s="64">
        <v>40</v>
      </c>
      <c r="M18" s="64">
        <v>40</v>
      </c>
      <c r="N18" s="30"/>
    </row>
    <row r="19" spans="1:14" s="10" customFormat="1" ht="15">
      <c r="A19" s="62">
        <v>13</v>
      </c>
      <c r="B19" s="63" t="s">
        <v>16</v>
      </c>
      <c r="C19" s="64"/>
      <c r="D19" s="69"/>
      <c r="E19" s="64">
        <v>281</v>
      </c>
      <c r="F19" s="64">
        <v>257</v>
      </c>
      <c r="G19" s="66"/>
      <c r="H19" s="67"/>
      <c r="I19" s="64">
        <v>22</v>
      </c>
      <c r="J19" s="64">
        <v>25</v>
      </c>
      <c r="K19" s="64">
        <v>20</v>
      </c>
      <c r="L19" s="64">
        <v>20</v>
      </c>
      <c r="M19" s="64">
        <v>20</v>
      </c>
      <c r="N19" s="30"/>
    </row>
    <row r="20" spans="1:14" s="10" customFormat="1" ht="15">
      <c r="A20" s="62">
        <v>14</v>
      </c>
      <c r="B20" s="63" t="s">
        <v>14</v>
      </c>
      <c r="C20" s="72"/>
      <c r="D20" s="69"/>
      <c r="E20" s="72">
        <v>144</v>
      </c>
      <c r="F20" s="72">
        <v>80</v>
      </c>
      <c r="G20" s="66"/>
      <c r="H20" s="67"/>
      <c r="I20" s="64">
        <v>198</v>
      </c>
      <c r="J20" s="64">
        <v>200</v>
      </c>
      <c r="K20" s="64">
        <v>220</v>
      </c>
      <c r="L20" s="64">
        <v>220</v>
      </c>
      <c r="M20" s="64">
        <v>250</v>
      </c>
      <c r="N20" s="30"/>
    </row>
    <row r="21" spans="1:14" s="8" customFormat="1" ht="15.75">
      <c r="A21" s="49">
        <v>15</v>
      </c>
      <c r="B21" s="76" t="s">
        <v>17</v>
      </c>
      <c r="C21" s="77"/>
      <c r="D21" s="52"/>
      <c r="E21" s="77">
        <f>SUM(E22)</f>
        <v>2591</v>
      </c>
      <c r="F21" s="77">
        <v>106</v>
      </c>
      <c r="G21" s="78"/>
      <c r="H21" s="79"/>
      <c r="I21" s="77"/>
      <c r="J21" s="77"/>
      <c r="K21" s="77">
        <v>0</v>
      </c>
      <c r="L21" s="77"/>
      <c r="M21" s="77"/>
      <c r="N21" s="28"/>
    </row>
    <row r="22" spans="1:14" ht="15.75">
      <c r="A22" s="62">
        <v>16</v>
      </c>
      <c r="B22" s="63" t="s">
        <v>18</v>
      </c>
      <c r="C22" s="64"/>
      <c r="D22" s="69"/>
      <c r="E22" s="77">
        <v>2591</v>
      </c>
      <c r="F22" s="77">
        <v>87</v>
      </c>
      <c r="G22" s="66"/>
      <c r="H22" s="67"/>
      <c r="I22" s="77">
        <v>0</v>
      </c>
      <c r="J22" s="77">
        <v>0</v>
      </c>
      <c r="K22" s="64"/>
      <c r="L22" s="64"/>
      <c r="M22" s="64"/>
      <c r="N22" s="30"/>
    </row>
    <row r="23" spans="1:14" s="9" customFormat="1" ht="15.75">
      <c r="A23" s="80">
        <v>17</v>
      </c>
      <c r="B23" s="73" t="s">
        <v>19</v>
      </c>
      <c r="C23" s="75"/>
      <c r="D23" s="57"/>
      <c r="E23" s="75">
        <f>SUM(E7+E17+E21)</f>
        <v>8064</v>
      </c>
      <c r="F23" s="81">
        <f>SUM(F7+F17+F21)</f>
        <v>4754</v>
      </c>
      <c r="G23" s="58"/>
      <c r="H23" s="74" t="s">
        <v>6</v>
      </c>
      <c r="I23" s="75">
        <v>1762</v>
      </c>
      <c r="J23" s="75">
        <f>SUM(J7+J17+J21)</f>
        <v>1858</v>
      </c>
      <c r="K23" s="75">
        <f>SUM(K7+K17+K21)</f>
        <v>1955</v>
      </c>
      <c r="L23" s="75">
        <f>SUM(L7+L17+L21)</f>
        <v>1983.4</v>
      </c>
      <c r="M23" s="75">
        <f>SUM(M7+M17+M21)</f>
        <v>2028.2</v>
      </c>
      <c r="N23" s="61"/>
    </row>
    <row r="24" spans="1:14" s="10" customFormat="1" ht="15.75">
      <c r="A24" s="62">
        <v>18</v>
      </c>
      <c r="B24" s="82" t="s">
        <v>20</v>
      </c>
      <c r="C24" s="83"/>
      <c r="D24" s="69"/>
      <c r="E24" s="81">
        <f>SUM(E25+E27)</f>
        <v>8047</v>
      </c>
      <c r="F24" s="81">
        <v>7259</v>
      </c>
      <c r="G24" s="66"/>
      <c r="H24" s="84" t="s">
        <v>6</v>
      </c>
      <c r="I24" s="81">
        <v>354</v>
      </c>
      <c r="J24" s="81">
        <f>SUM(J25:J27)</f>
        <v>54</v>
      </c>
      <c r="K24" s="81">
        <f>SUM(K25:K27)</f>
        <v>54</v>
      </c>
      <c r="L24" s="81">
        <v>54</v>
      </c>
      <c r="M24" s="81">
        <v>54</v>
      </c>
      <c r="N24" s="30"/>
    </row>
    <row r="25" spans="1:14" ht="15.75">
      <c r="A25" s="62">
        <v>19</v>
      </c>
      <c r="B25" s="82" t="s">
        <v>43</v>
      </c>
      <c r="C25" s="64"/>
      <c r="D25" s="69">
        <v>4112</v>
      </c>
      <c r="E25" s="77">
        <v>7847</v>
      </c>
      <c r="F25" s="77">
        <v>7059</v>
      </c>
      <c r="G25" s="66"/>
      <c r="H25" s="67"/>
      <c r="I25" s="77">
        <v>54</v>
      </c>
      <c r="J25" s="77">
        <v>54</v>
      </c>
      <c r="K25" s="77">
        <v>54</v>
      </c>
      <c r="L25" s="77">
        <v>54</v>
      </c>
      <c r="M25" s="77">
        <v>54</v>
      </c>
      <c r="N25" s="30"/>
    </row>
    <row r="26" spans="1:14" ht="15.75">
      <c r="A26" s="62">
        <v>20</v>
      </c>
      <c r="B26" s="63" t="s">
        <v>21</v>
      </c>
      <c r="C26" s="64"/>
      <c r="D26" s="69"/>
      <c r="E26" s="77">
        <v>362</v>
      </c>
      <c r="F26" s="77">
        <v>330</v>
      </c>
      <c r="G26" s="66"/>
      <c r="H26" s="79">
        <v>0.95</v>
      </c>
      <c r="I26" s="77">
        <v>300</v>
      </c>
      <c r="J26" s="77">
        <v>0</v>
      </c>
      <c r="K26" s="77">
        <f>SUM(H26*J26)</f>
        <v>0</v>
      </c>
      <c r="L26" s="77">
        <f>SUM(H26*K26)</f>
        <v>0</v>
      </c>
      <c r="M26" s="77">
        <f>SUM(H26*L26)</f>
        <v>0</v>
      </c>
      <c r="N26" s="30"/>
    </row>
    <row r="27" spans="1:14" ht="15.75">
      <c r="A27" s="62">
        <v>32</v>
      </c>
      <c r="B27" s="82"/>
      <c r="C27" s="64"/>
      <c r="D27" s="69"/>
      <c r="E27" s="77">
        <v>200</v>
      </c>
      <c r="F27" s="77">
        <v>200</v>
      </c>
      <c r="G27" s="66"/>
      <c r="H27" s="67"/>
      <c r="I27" s="77"/>
      <c r="J27" s="77">
        <v>0</v>
      </c>
      <c r="K27" s="77">
        <v>0</v>
      </c>
      <c r="L27" s="77">
        <v>0</v>
      </c>
      <c r="M27" s="77">
        <v>0</v>
      </c>
      <c r="N27" s="30"/>
    </row>
    <row r="28" spans="1:14" s="9" customFormat="1" ht="15.75" customHeight="1">
      <c r="A28" s="54">
        <v>20</v>
      </c>
      <c r="B28" s="85" t="s">
        <v>22</v>
      </c>
      <c r="C28" s="75"/>
      <c r="D28" s="57"/>
      <c r="E28" s="75">
        <f>SUM(E23+E24)</f>
        <v>16111</v>
      </c>
      <c r="F28" s="75">
        <f>SUM(F23+F24)</f>
        <v>12013</v>
      </c>
      <c r="G28" s="58"/>
      <c r="H28" s="74" t="s">
        <v>6</v>
      </c>
      <c r="I28" s="75">
        <f>SUM(I23+I24)</f>
        <v>2116</v>
      </c>
      <c r="J28" s="75">
        <f>SUM(J23:J24)</f>
        <v>1912</v>
      </c>
      <c r="K28" s="75">
        <f>SUM(K23:K24)</f>
        <v>2009</v>
      </c>
      <c r="L28" s="75">
        <f>SUM(L23:L24)</f>
        <v>2037.4</v>
      </c>
      <c r="M28" s="75">
        <f>SUM(M23:M24)</f>
        <v>2082.2</v>
      </c>
      <c r="N28" s="61"/>
    </row>
    <row r="29" spans="1:14" s="9" customFormat="1" ht="15.75" customHeight="1">
      <c r="A29" s="54">
        <v>21</v>
      </c>
      <c r="B29" s="73" t="s">
        <v>23</v>
      </c>
      <c r="C29" s="56"/>
      <c r="D29" s="57"/>
      <c r="E29" s="56">
        <f>SUM(E30:E34)</f>
        <v>15184</v>
      </c>
      <c r="F29" s="56">
        <f>SUM(F30:F34)</f>
        <v>11047</v>
      </c>
      <c r="G29" s="58"/>
      <c r="H29" s="74" t="s">
        <v>6</v>
      </c>
      <c r="I29" s="75">
        <v>1415</v>
      </c>
      <c r="J29" s="75">
        <f>SUM(J30:J34)</f>
        <v>1435</v>
      </c>
      <c r="K29" s="75">
        <f>SUM(K30:K34)</f>
        <v>1335</v>
      </c>
      <c r="L29" s="75">
        <f>SUM(L30:L34)</f>
        <v>1535</v>
      </c>
      <c r="M29" s="75">
        <f>SUM(M30:M34)</f>
        <v>1435</v>
      </c>
      <c r="N29" s="61"/>
    </row>
    <row r="30" spans="1:14" s="10" customFormat="1" ht="12.75" customHeight="1">
      <c r="A30" s="62">
        <v>22</v>
      </c>
      <c r="B30" s="63" t="s">
        <v>24</v>
      </c>
      <c r="C30" s="64"/>
      <c r="D30" s="69"/>
      <c r="E30" s="64">
        <v>1531</v>
      </c>
      <c r="F30" s="64">
        <v>1359</v>
      </c>
      <c r="G30" s="66"/>
      <c r="H30" s="67"/>
      <c r="I30" s="64">
        <v>300</v>
      </c>
      <c r="J30" s="64">
        <v>320</v>
      </c>
      <c r="K30" s="64">
        <v>320</v>
      </c>
      <c r="L30" s="64">
        <v>320</v>
      </c>
      <c r="M30" s="64">
        <v>320</v>
      </c>
      <c r="N30" s="30"/>
    </row>
    <row r="31" spans="1:14" s="10" customFormat="1" ht="12.75" customHeight="1">
      <c r="A31" s="62">
        <v>23</v>
      </c>
      <c r="B31" s="63" t="s">
        <v>25</v>
      </c>
      <c r="C31" s="64"/>
      <c r="D31" s="69"/>
      <c r="E31" s="64">
        <v>90</v>
      </c>
      <c r="F31" s="64">
        <v>71</v>
      </c>
      <c r="G31" s="66"/>
      <c r="H31" s="84" t="s">
        <v>6</v>
      </c>
      <c r="I31" s="83">
        <v>5</v>
      </c>
      <c r="J31" s="83">
        <v>5</v>
      </c>
      <c r="K31" s="83">
        <v>5</v>
      </c>
      <c r="L31" s="83">
        <v>5</v>
      </c>
      <c r="M31" s="83">
        <v>5</v>
      </c>
      <c r="N31" s="30"/>
    </row>
    <row r="32" spans="1:14" s="10" customFormat="1" ht="12.75" customHeight="1">
      <c r="A32" s="62">
        <v>24</v>
      </c>
      <c r="B32" s="82" t="s">
        <v>26</v>
      </c>
      <c r="C32" s="64"/>
      <c r="D32" s="69"/>
      <c r="E32" s="64">
        <v>323</v>
      </c>
      <c r="F32" s="64">
        <v>209</v>
      </c>
      <c r="G32" s="66"/>
      <c r="H32" s="67"/>
      <c r="I32" s="64">
        <v>600</v>
      </c>
      <c r="J32" s="64">
        <v>500</v>
      </c>
      <c r="K32" s="64">
        <v>400</v>
      </c>
      <c r="L32" s="64">
        <v>600</v>
      </c>
      <c r="M32" s="64">
        <v>500</v>
      </c>
      <c r="N32" s="30"/>
    </row>
    <row r="33" spans="1:14" s="10" customFormat="1" ht="12.75" customHeight="1">
      <c r="A33" s="62">
        <v>25</v>
      </c>
      <c r="B33" s="82" t="s">
        <v>27</v>
      </c>
      <c r="C33" s="64"/>
      <c r="D33" s="69"/>
      <c r="E33" s="64">
        <v>8782</v>
      </c>
      <c r="F33" s="64">
        <v>7872</v>
      </c>
      <c r="G33" s="66"/>
      <c r="H33" s="67"/>
      <c r="I33" s="64">
        <v>10</v>
      </c>
      <c r="J33" s="64">
        <v>10</v>
      </c>
      <c r="K33" s="64">
        <v>10</v>
      </c>
      <c r="L33" s="64">
        <v>10</v>
      </c>
      <c r="M33" s="64">
        <v>10</v>
      </c>
      <c r="N33" s="30"/>
    </row>
    <row r="34" spans="1:14" s="10" customFormat="1" ht="12.75" customHeight="1">
      <c r="A34" s="62">
        <v>26</v>
      </c>
      <c r="B34" s="63" t="s">
        <v>28</v>
      </c>
      <c r="C34" s="72"/>
      <c r="D34" s="69"/>
      <c r="E34" s="72">
        <v>4458</v>
      </c>
      <c r="F34" s="72">
        <v>1536</v>
      </c>
      <c r="G34" s="66"/>
      <c r="H34" s="67"/>
      <c r="I34" s="64">
        <v>500</v>
      </c>
      <c r="J34" s="64">
        <v>600</v>
      </c>
      <c r="K34" s="64">
        <v>600</v>
      </c>
      <c r="L34" s="64">
        <v>600</v>
      </c>
      <c r="M34" s="64">
        <v>600</v>
      </c>
      <c r="N34" s="30"/>
    </row>
    <row r="35" spans="1:14" s="9" customFormat="1" ht="15.75" customHeight="1">
      <c r="A35" s="54">
        <v>27</v>
      </c>
      <c r="B35" s="85" t="s">
        <v>29</v>
      </c>
      <c r="C35" s="56"/>
      <c r="D35" s="57"/>
      <c r="E35" s="56">
        <v>498</v>
      </c>
      <c r="F35" s="56">
        <v>372</v>
      </c>
      <c r="G35" s="58"/>
      <c r="H35" s="74" t="s">
        <v>6</v>
      </c>
      <c r="I35" s="75">
        <v>400</v>
      </c>
      <c r="J35" s="75">
        <v>450</v>
      </c>
      <c r="K35" s="75">
        <v>400</v>
      </c>
      <c r="L35" s="75">
        <v>450</v>
      </c>
      <c r="M35" s="75">
        <v>450</v>
      </c>
      <c r="N35" s="61"/>
    </row>
    <row r="36" spans="1:14" s="10" customFormat="1" ht="15">
      <c r="A36" s="62">
        <v>28</v>
      </c>
      <c r="B36" s="63" t="s">
        <v>30</v>
      </c>
      <c r="C36" s="64"/>
      <c r="D36" s="69"/>
      <c r="E36" s="64">
        <v>498</v>
      </c>
      <c r="F36" s="64">
        <v>372</v>
      </c>
      <c r="G36" s="66"/>
      <c r="H36" s="67"/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30"/>
    </row>
    <row r="37" spans="1:14" s="10" customFormat="1" ht="15">
      <c r="A37" s="62">
        <v>29</v>
      </c>
      <c r="B37" s="63" t="s">
        <v>31</v>
      </c>
      <c r="C37" s="64"/>
      <c r="D37" s="69"/>
      <c r="E37" s="64">
        <v>0</v>
      </c>
      <c r="F37" s="64">
        <v>0</v>
      </c>
      <c r="G37" s="66"/>
      <c r="H37" s="67"/>
      <c r="I37" s="64">
        <v>0</v>
      </c>
      <c r="J37" s="64"/>
      <c r="K37" s="64"/>
      <c r="L37" s="64"/>
      <c r="M37" s="64"/>
      <c r="N37" s="30"/>
    </row>
    <row r="38" spans="1:14" s="10" customFormat="1" ht="15">
      <c r="A38" s="62">
        <v>30</v>
      </c>
      <c r="B38" s="63" t="s">
        <v>32</v>
      </c>
      <c r="C38" s="83"/>
      <c r="D38" s="69"/>
      <c r="E38" s="83">
        <v>0</v>
      </c>
      <c r="F38" s="83">
        <v>0</v>
      </c>
      <c r="G38" s="66"/>
      <c r="H38" s="67"/>
      <c r="I38" s="64">
        <v>0</v>
      </c>
      <c r="J38" s="64"/>
      <c r="K38" s="64"/>
      <c r="L38" s="64"/>
      <c r="M38" s="64"/>
      <c r="N38" s="30"/>
    </row>
    <row r="39" spans="1:14" s="9" customFormat="1" ht="15.75" customHeight="1">
      <c r="A39" s="54">
        <v>31</v>
      </c>
      <c r="B39" s="73" t="s">
        <v>33</v>
      </c>
      <c r="C39" s="75"/>
      <c r="D39" s="57"/>
      <c r="E39" s="75">
        <f>SUM(E35+E29)</f>
        <v>15682</v>
      </c>
      <c r="F39" s="75">
        <f>SUM(F35+F29)</f>
        <v>11419</v>
      </c>
      <c r="G39" s="58"/>
      <c r="H39" s="74" t="s">
        <v>6</v>
      </c>
      <c r="I39" s="75">
        <f>SUM(I35+I29)</f>
        <v>1815</v>
      </c>
      <c r="J39" s="75">
        <f>SUM(J35+J29)</f>
        <v>1885</v>
      </c>
      <c r="K39" s="75">
        <f>SUM(K35+K29)</f>
        <v>1735</v>
      </c>
      <c r="L39" s="75">
        <f>SUM(L35+L29)</f>
        <v>1985</v>
      </c>
      <c r="M39" s="75">
        <f>SUM(M35+M29)</f>
        <v>1885</v>
      </c>
      <c r="N39" s="61"/>
    </row>
    <row r="40" spans="1:14" s="8" customFormat="1" ht="15.75" customHeight="1">
      <c r="A40" s="49">
        <v>32</v>
      </c>
      <c r="B40" s="86" t="s">
        <v>34</v>
      </c>
      <c r="C40" s="81"/>
      <c r="D40" s="52"/>
      <c r="E40" s="81">
        <f>SUM(E28-E39)</f>
        <v>429</v>
      </c>
      <c r="F40" s="81">
        <f>SUM(F28-F39)</f>
        <v>594</v>
      </c>
      <c r="G40" s="78"/>
      <c r="H40" s="87" t="s">
        <v>6</v>
      </c>
      <c r="I40" s="81">
        <v>301</v>
      </c>
      <c r="J40" s="81">
        <v>477</v>
      </c>
      <c r="K40" s="81">
        <v>274</v>
      </c>
      <c r="L40" s="81">
        <v>52</v>
      </c>
      <c r="M40" s="81">
        <v>197</v>
      </c>
      <c r="N40" s="28"/>
    </row>
    <row r="41" spans="1:14" ht="15.75" customHeight="1">
      <c r="A41" s="62">
        <v>33</v>
      </c>
      <c r="B41" s="82" t="s">
        <v>35</v>
      </c>
      <c r="C41" s="83"/>
      <c r="D41" s="69"/>
      <c r="E41" s="83">
        <v>-428</v>
      </c>
      <c r="F41" s="83">
        <v>-593</v>
      </c>
      <c r="G41" s="66"/>
      <c r="H41" s="84" t="s">
        <v>6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30"/>
    </row>
    <row r="42" spans="1:14" s="10" customFormat="1" ht="12.75" customHeight="1">
      <c r="A42" s="62">
        <v>34</v>
      </c>
      <c r="B42" s="63" t="s">
        <v>36</v>
      </c>
      <c r="C42" s="64"/>
      <c r="D42" s="69"/>
      <c r="E42" s="64">
        <v>0</v>
      </c>
      <c r="F42" s="64">
        <v>0</v>
      </c>
      <c r="G42" s="66"/>
      <c r="H42" s="84" t="s">
        <v>6</v>
      </c>
      <c r="I42" s="83">
        <v>500</v>
      </c>
      <c r="J42" s="83"/>
      <c r="K42" s="83"/>
      <c r="L42" s="83"/>
      <c r="M42" s="83"/>
      <c r="N42" s="30"/>
    </row>
    <row r="43" spans="1:14" s="10" customFormat="1" ht="12.75" customHeight="1">
      <c r="A43" s="62">
        <v>35</v>
      </c>
      <c r="B43" s="63" t="s">
        <v>37</v>
      </c>
      <c r="C43" s="64"/>
      <c r="D43" s="69"/>
      <c r="E43" s="64">
        <v>-472</v>
      </c>
      <c r="F43" s="64">
        <v>-472</v>
      </c>
      <c r="G43" s="66"/>
      <c r="H43" s="84" t="s">
        <v>6</v>
      </c>
      <c r="I43" s="83">
        <v>125</v>
      </c>
      <c r="J43" s="83">
        <v>250</v>
      </c>
      <c r="K43" s="83">
        <v>125</v>
      </c>
      <c r="L43" s="83">
        <v>0</v>
      </c>
      <c r="M43" s="83">
        <v>0</v>
      </c>
      <c r="N43" s="30"/>
    </row>
    <row r="44" spans="1:14" ht="12.75" customHeight="1">
      <c r="A44" s="62">
        <v>36</v>
      </c>
      <c r="B44" s="82" t="s">
        <v>38</v>
      </c>
      <c r="C44" s="64"/>
      <c r="D44" s="69"/>
      <c r="E44" s="64">
        <v>0</v>
      </c>
      <c r="F44" s="64">
        <v>0</v>
      </c>
      <c r="G44" s="66"/>
      <c r="H44" s="67"/>
      <c r="I44" s="64"/>
      <c r="J44" s="64"/>
      <c r="K44" s="64"/>
      <c r="L44" s="64"/>
      <c r="M44" s="64"/>
      <c r="N44" s="30"/>
    </row>
    <row r="45" spans="1:14" ht="12.75" customHeight="1">
      <c r="A45" s="62">
        <v>37</v>
      </c>
      <c r="B45" s="82" t="s">
        <v>39</v>
      </c>
      <c r="C45" s="64"/>
      <c r="D45" s="69"/>
      <c r="E45" s="64">
        <v>44</v>
      </c>
      <c r="F45" s="64">
        <v>-121</v>
      </c>
      <c r="G45" s="66"/>
      <c r="H45" s="84" t="s">
        <v>6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30"/>
    </row>
    <row r="46" spans="1:14" ht="18" customHeight="1">
      <c r="A46" s="62">
        <v>38</v>
      </c>
      <c r="B46" s="82" t="s">
        <v>40</v>
      </c>
      <c r="C46" s="64"/>
      <c r="D46" s="69"/>
      <c r="E46" s="64">
        <v>0</v>
      </c>
      <c r="F46" s="64">
        <v>165</v>
      </c>
      <c r="G46" s="66"/>
      <c r="H46" s="67"/>
      <c r="I46" s="77">
        <v>800</v>
      </c>
      <c r="J46" s="64">
        <v>800</v>
      </c>
      <c r="K46" s="64">
        <v>800</v>
      </c>
      <c r="L46" s="64">
        <v>850</v>
      </c>
      <c r="M46" s="64">
        <v>900</v>
      </c>
      <c r="N46" s="30"/>
    </row>
    <row r="47" spans="1:14" ht="18" customHeight="1">
      <c r="A47" s="62">
        <v>39</v>
      </c>
      <c r="B47" s="82" t="s">
        <v>41</v>
      </c>
      <c r="C47" s="64"/>
      <c r="D47" s="69"/>
      <c r="E47" s="64"/>
      <c r="F47" s="64"/>
      <c r="G47" s="66"/>
      <c r="H47" s="67"/>
      <c r="I47" s="64">
        <v>0</v>
      </c>
      <c r="J47" s="64"/>
      <c r="K47" s="64"/>
      <c r="L47" s="64"/>
      <c r="M47" s="64"/>
      <c r="N47" s="30"/>
    </row>
    <row r="48" spans="1:13" ht="12" customHeight="1">
      <c r="A48" s="13"/>
      <c r="B48" s="2"/>
      <c r="C48" s="3"/>
      <c r="E48" s="3"/>
      <c r="F48" s="3"/>
      <c r="G48" s="1"/>
      <c r="H48" s="7" t="s">
        <v>42</v>
      </c>
      <c r="I48" s="3"/>
      <c r="J48" s="3"/>
      <c r="K48" s="3"/>
      <c r="L48" s="3"/>
      <c r="M48" s="3"/>
    </row>
    <row r="49" spans="1:13" s="22" customFormat="1" ht="12" customHeight="1">
      <c r="A49" s="16"/>
      <c r="B49" s="17"/>
      <c r="C49" s="18"/>
      <c r="D49" s="19"/>
      <c r="E49" s="18"/>
      <c r="F49" s="18"/>
      <c r="G49" s="20"/>
      <c r="H49" s="21"/>
      <c r="I49" s="18"/>
      <c r="J49" s="18"/>
      <c r="K49" s="18"/>
      <c r="L49" s="18"/>
      <c r="M49" s="18"/>
    </row>
    <row r="50" spans="1:13" ht="12" customHeight="1">
      <c r="A50" s="12"/>
      <c r="B50" s="15"/>
      <c r="C50" s="3"/>
      <c r="E50" s="3"/>
      <c r="F50" s="3"/>
      <c r="G50" s="1"/>
      <c r="H50" s="4"/>
      <c r="I50" s="3"/>
      <c r="J50" s="3"/>
      <c r="K50" s="3"/>
      <c r="L50" s="3"/>
      <c r="M50" s="3"/>
    </row>
    <row r="52" spans="1:8" s="22" customFormat="1" ht="12.75">
      <c r="A52" s="23"/>
      <c r="B52" s="19"/>
      <c r="C52" s="24"/>
      <c r="D52" s="19"/>
      <c r="E52" s="19"/>
      <c r="F52" s="19"/>
      <c r="G52" s="19"/>
      <c r="H52" s="25"/>
    </row>
    <row r="54" ht="12.75">
      <c r="B54" s="19"/>
    </row>
  </sheetData>
  <sheetProtection/>
  <printOptions/>
  <pageMargins left="0.5905511975288391" right="0.5905511975288391" top="0.5905511975288391" bottom="0.590551197528839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Ceněný zákazník firmy Microsoft</dc:creator>
  <cp:keywords/>
  <dc:description/>
  <cp:lastModifiedBy>Kladniky</cp:lastModifiedBy>
  <cp:lastPrinted>2017-08-07T17:12:45Z</cp:lastPrinted>
  <dcterms:created xsi:type="dcterms:W3CDTF">2001-10-30T09:52:17Z</dcterms:created>
  <dcterms:modified xsi:type="dcterms:W3CDTF">2017-08-07T17:12:52Z</dcterms:modified>
  <cp:category/>
  <cp:version/>
  <cp:contentType/>
  <cp:contentStatus/>
</cp:coreProperties>
</file>